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jercicio" sheetId="6" r:id="rId1"/>
    <sheet name="Ejercicio Resuelto" sheetId="1" r:id="rId2"/>
  </sheets>
  <definedNames>
    <definedName name="Aire_aconodicionado">'Ejercicio Resuelto'!$C$26:$N$26</definedName>
    <definedName name="Aspiradora">'Ejercicio Resuelto'!$C$20:$N$20</definedName>
    <definedName name="Batidora">'Ejercicio Resuelto'!$C$22:$N$22</definedName>
    <definedName name="Cafetera">'Ejercicio Resuelto'!$C$18:$N$18</definedName>
    <definedName name="Cocina_de_Mesa">'Ejercicio Resuelto'!$C$7:$N$7</definedName>
    <definedName name="Congelador">'Ejercicio Resuelto'!$C$10:$N$10</definedName>
    <definedName name="CostoTotalMarcaA">'Ejercicio Resuelto'!$I$7:$I$26</definedName>
    <definedName name="CostoTotalMarcaB">'Ejercicio Resuelto'!$J$7:$J$26</definedName>
    <definedName name="CostoTotalMarcaC">'Ejercicio Resuelto'!$K$7:$K$26</definedName>
    <definedName name="CostoUnitMarcaA">'Ejercicio Resuelto'!$F$7:$F$26</definedName>
    <definedName name="CostoUnitMarcaB">'Ejercicio Resuelto'!$G$7:$G$26</definedName>
    <definedName name="CostoUnitMarcaC">'Ejercicio Resuelto'!$H$7:$H$26</definedName>
    <definedName name="DESCRIPCION">'Ejercicio Resuelto'!$C$7:$N$26</definedName>
    <definedName name="Equipo_de_sonido">'Ejercicio Resuelto'!$C$16:$N$16</definedName>
    <definedName name="ExistenciaMarcaA">'Ejercicio Resuelto'!$C$7:$C$26</definedName>
    <definedName name="ExistenciaMarcaB">'Ejercicio Resuelto'!$D$7:$D$26</definedName>
    <definedName name="ExistenciaMarcaC">'Ejercicio Resuelto'!$E$7:$E$26</definedName>
    <definedName name="Freidora">'Ejercicio Resuelto'!$C$23:$N$23</definedName>
    <definedName name="Horno_Microondas">'Ejercicio Resuelto'!$C$11:$N$11</definedName>
    <definedName name="Horno_Tostador">'Ejercicio Resuelto'!$C$12:$N$12</definedName>
    <definedName name="Lavadora">'Ejercicio Resuelto'!$C$14:$N$14</definedName>
    <definedName name="Licuadora">'Ejercicio Resuelto'!$C$8:$N$8</definedName>
    <definedName name="Maquina_de_afeitar">'Ejercicio Resuelto'!$C$24:$N$24</definedName>
    <definedName name="Plancha">'Ejercicio Resuelto'!$C$13:$N$13</definedName>
    <definedName name="Plancha_para_cabello">'Ejercicio Resuelto'!$C$25:$N$25</definedName>
    <definedName name="PrecioMarcaA">'Ejercicio Resuelto'!$L$7:$L$26</definedName>
    <definedName name="PrecioMarcaB">'Ejercicio Resuelto'!$M$7:$M$26</definedName>
    <definedName name="PrecioMarcaC">'Ejercicio Resuelto'!$N$7:$N$26</definedName>
    <definedName name="Refrigerador">'Ejercicio Resuelto'!$C$9:$N$9</definedName>
    <definedName name="Sandwichera">'Ejercicio Resuelto'!$C$21:$N$21</definedName>
    <definedName name="Secadora">'Ejercicio Resuelto'!$C$17:$N$17</definedName>
    <definedName name="Televisor">'Ejercicio Resuelto'!$C$15:$N$15</definedName>
    <definedName name="Ventilador">'Ejercicio Resuelto'!$C$19:$N$19</definedName>
  </definedNames>
  <calcPr calcId="125725"/>
</workbook>
</file>

<file path=xl/calcChain.xml><?xml version="1.0" encoding="utf-8"?>
<calcChain xmlns="http://schemas.openxmlformats.org/spreadsheetml/2006/main">
  <c r="B37" i="6"/>
  <c r="J7"/>
  <c r="B36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21"/>
  <c r="M21"/>
  <c r="L21"/>
  <c r="K21"/>
  <c r="J21"/>
  <c r="I21"/>
  <c r="N20"/>
  <c r="M20"/>
  <c r="L20"/>
  <c r="K20"/>
  <c r="J20"/>
  <c r="I20"/>
  <c r="N19"/>
  <c r="M19"/>
  <c r="L19"/>
  <c r="K19"/>
  <c r="J19"/>
  <c r="I19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3"/>
  <c r="M13"/>
  <c r="L13"/>
  <c r="K13"/>
  <c r="J13"/>
  <c r="I13"/>
  <c r="N12"/>
  <c r="M12"/>
  <c r="L12"/>
  <c r="K12"/>
  <c r="J12"/>
  <c r="I12"/>
  <c r="N11"/>
  <c r="M11"/>
  <c r="L11"/>
  <c r="K11"/>
  <c r="J11"/>
  <c r="I11"/>
  <c r="N10"/>
  <c r="M10"/>
  <c r="L10"/>
  <c r="K10"/>
  <c r="J10"/>
  <c r="I10"/>
  <c r="N9"/>
  <c r="M9"/>
  <c r="L9"/>
  <c r="K9"/>
  <c r="J9"/>
  <c r="I9"/>
  <c r="N8"/>
  <c r="M8"/>
  <c r="L8"/>
  <c r="K8"/>
  <c r="J8"/>
  <c r="J27" s="1"/>
  <c r="I8"/>
  <c r="N7"/>
  <c r="M7"/>
  <c r="L7"/>
  <c r="K7"/>
  <c r="K27" s="1"/>
  <c r="I7"/>
  <c r="I27" s="1"/>
  <c r="B37" i="1"/>
  <c r="B36"/>
  <c r="B35"/>
  <c r="B34"/>
  <c r="E35"/>
  <c r="E34"/>
  <c r="B35" i="6" l="1"/>
  <c r="B34"/>
  <c r="I28"/>
  <c r="N26" i="1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E36"/>
  <c r="E37"/>
  <c r="J27" l="1"/>
  <c r="K27"/>
  <c r="I27"/>
  <c r="I28" l="1"/>
</calcChain>
</file>

<file path=xl/comments1.xml><?xml version="1.0" encoding="utf-8"?>
<comments xmlns="http://schemas.openxmlformats.org/spreadsheetml/2006/main">
  <authors>
    <author>jrrecinos</author>
  </authors>
  <commentList>
    <comment ref="E31" authorId="0">
      <text>
        <r>
          <rPr>
            <sz val="9"/>
            <color indexed="81"/>
            <rFont val="Tahoma"/>
            <family val="2"/>
          </rPr>
          <t>En validación de datos, indíquele que en esta celda se permita la lista en el siguiente origen =$B$7:$B$26
Luego en la lista desplegable seleccione el producto a consultar.</t>
        </r>
      </text>
    </comment>
    <comment ref="E32" authorId="0">
      <text>
        <r>
          <rPr>
            <sz val="9"/>
            <color indexed="81"/>
            <rFont val="Tahoma"/>
            <family val="2"/>
          </rPr>
          <t>En validación de datos, indiquele que en esta celda se permita la lista en el siguiente origen =$C$2:$E$2
Luego en la lista desplegable seleccione la marca a consultar.</t>
        </r>
      </text>
    </comment>
    <comment ref="E37" authorId="0">
      <text>
        <r>
          <rPr>
            <sz val="9"/>
            <color indexed="81"/>
            <rFont val="Tahoma"/>
            <family val="2"/>
          </rPr>
          <t>Nótese que la función indirecto devuelve el dato de la celda en donde se interceptan los dos nombres seleccionados, es decir que devuelve el intercepto de la fila y la columna que nombramos con ese "nombre definido".</t>
        </r>
      </text>
    </comment>
  </commentList>
</comments>
</file>

<file path=xl/comments2.xml><?xml version="1.0" encoding="utf-8"?>
<comments xmlns="http://schemas.openxmlformats.org/spreadsheetml/2006/main">
  <authors>
    <author>jrrecinos</author>
  </authors>
  <commentList>
    <comment ref="E2" authorId="0">
      <text>
        <r>
          <rPr>
            <sz val="9"/>
            <color indexed="81"/>
            <rFont val="Tahoma"/>
            <family val="2"/>
          </rPr>
          <t>En esta solución, se cambió a marca A, B y C en lugar de 1, 2 y 3 para evitar duplicidad de nombres definidos en el libro de Excel.</t>
        </r>
      </text>
    </comment>
    <comment ref="E31" authorId="0">
      <text>
        <r>
          <rPr>
            <sz val="9"/>
            <color indexed="81"/>
            <rFont val="Tahoma"/>
            <family val="2"/>
          </rPr>
          <t>En validación de datos, indiquele que en esta celda se permita la lista en el siguiente origen =$B$7:$B$26
Luego en la lista desplegable seleccione el producto a consultar.</t>
        </r>
      </text>
    </comment>
    <comment ref="E32" authorId="0">
      <text>
        <r>
          <rPr>
            <sz val="9"/>
            <color indexed="81"/>
            <rFont val="Tahoma"/>
            <family val="2"/>
          </rPr>
          <t>En validación de datos, indiquele que en esta celda se permita la lista en el siguiente origen =$C$2:$E$2
Luego en la lista desplegable seleccione la marca a consultar.</t>
        </r>
      </text>
    </comment>
    <comment ref="E37" authorId="0">
      <text>
        <r>
          <rPr>
            <sz val="9"/>
            <color indexed="81"/>
            <rFont val="Tahoma"/>
            <family val="2"/>
          </rPr>
          <t>Nótese que la función indirecto devuelve el dato de la celda en donde se interceptan los dos nombres seleccionados, es decir que devuelve el intercepto de la fila y la columna que nombramos con ese "nombre definido".</t>
        </r>
      </text>
    </comment>
  </commentList>
</comments>
</file>

<file path=xl/sharedStrings.xml><?xml version="1.0" encoding="utf-8"?>
<sst xmlns="http://schemas.openxmlformats.org/spreadsheetml/2006/main" count="114" uniqueCount="73">
  <si>
    <t>DESCRIPCION</t>
  </si>
  <si>
    <t>TOTAL</t>
  </si>
  <si>
    <t>Refrigerador</t>
  </si>
  <si>
    <t>Existencias</t>
  </si>
  <si>
    <t>Precio</t>
  </si>
  <si>
    <t>Plancha</t>
  </si>
  <si>
    <t>Televisor</t>
  </si>
  <si>
    <t>Secadora</t>
  </si>
  <si>
    <t>Cafetera</t>
  </si>
  <si>
    <t>Ventilador</t>
  </si>
  <si>
    <t>Aspiradora</t>
  </si>
  <si>
    <t>Licuadora</t>
  </si>
  <si>
    <t>Sandwichera</t>
  </si>
  <si>
    <t>Batidora</t>
  </si>
  <si>
    <t>Freidora</t>
  </si>
  <si>
    <t>Congelador</t>
  </si>
  <si>
    <t>Costo unitario ($)</t>
  </si>
  <si>
    <t>Costo total ($)</t>
  </si>
  <si>
    <t>Precio de venta ($)</t>
  </si>
  <si>
    <t>Lavadora</t>
  </si>
  <si>
    <t>Existencia</t>
  </si>
  <si>
    <t>Producto consultado</t>
  </si>
  <si>
    <t>Marca consultada</t>
  </si>
  <si>
    <t>ExistenciaMarcaA</t>
  </si>
  <si>
    <t>ExistenciaMarcaB</t>
  </si>
  <si>
    <t>ExistenciaMarcaC</t>
  </si>
  <si>
    <t>CostoUnitMarcaA</t>
  </si>
  <si>
    <t>CostoUnitMarcaB</t>
  </si>
  <si>
    <t>CostoUnitMarcaC</t>
  </si>
  <si>
    <t>CostoTotalMarcaA</t>
  </si>
  <si>
    <t>CostoTotalMarcaB</t>
  </si>
  <si>
    <t>CostoTotalMarcaC</t>
  </si>
  <si>
    <t>PrecioMarcaA</t>
  </si>
  <si>
    <t>PrecioMarcaB</t>
  </si>
  <si>
    <t>PrecioMarcaC</t>
  </si>
  <si>
    <t>CostoUnit</t>
  </si>
  <si>
    <t>CostoTotal</t>
  </si>
  <si>
    <t>Aire_aconodicionado</t>
  </si>
  <si>
    <t>Cocina_de_Mesa</t>
  </si>
  <si>
    <t>Horno_Microondas</t>
  </si>
  <si>
    <t>Horno_Tostador</t>
  </si>
  <si>
    <t>Equipo_de_sonido</t>
  </si>
  <si>
    <t>Maquina_de_afeitar</t>
  </si>
  <si>
    <t>Plancha_para_cabello</t>
  </si>
  <si>
    <t>MarcaA</t>
  </si>
  <si>
    <t>MarcaB</t>
  </si>
  <si>
    <t>MarcaC</t>
  </si>
  <si>
    <t>&lt;------</t>
  </si>
  <si>
    <t>Ingrese estas fórmulas:</t>
  </si>
  <si>
    <t>=INDIRECTO($E$31) INDIRECTO(B34)</t>
  </si>
  <si>
    <t>=INDIRECTO($E$31) INDIRECTO(B35)</t>
  </si>
  <si>
    <t>=INDIRECTO($E$31) INDIRECTO(B36)</t>
  </si>
  <si>
    <t>=INDIRECTO($E$31) INDIRECTO(B37)</t>
  </si>
  <si>
    <t>Marca1</t>
  </si>
  <si>
    <t>Marca2</t>
  </si>
  <si>
    <t>Marca3</t>
  </si>
  <si>
    <t>ExistenciaMarca1</t>
  </si>
  <si>
    <t>ExistenciaMarca2</t>
  </si>
  <si>
    <t>ExistenciaMarca3</t>
  </si>
  <si>
    <t>CostoUnitMarca1</t>
  </si>
  <si>
    <t>CostoUnitMarca2</t>
  </si>
  <si>
    <t>CostoUnitMarca3</t>
  </si>
  <si>
    <t>CostoTotalMarca1</t>
  </si>
  <si>
    <t>CostoTotalMarca2</t>
  </si>
  <si>
    <t>CostoTotalMarca3</t>
  </si>
  <si>
    <t>PrecioMarca1</t>
  </si>
  <si>
    <t>PrecioMarca2</t>
  </si>
  <si>
    <t>PrecioMarca3</t>
  </si>
  <si>
    <t>Criterio a buscar:</t>
  </si>
  <si>
    <t>Inventario al:</t>
  </si>
  <si>
    <t>31 de diciembre de 2018</t>
  </si>
  <si>
    <t>ABC, S.A. de C.V. maneja un inventario de 20 productos, los cuales se ofrecen al público en tres marcas diferentes:</t>
  </si>
  <si>
    <t>Partiendo de la anterior base de productos, se desea programar una herramienta de consulta, así: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</si>
</sst>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ourier New"/>
      <family val="3"/>
    </font>
    <font>
      <sz val="9"/>
      <color rgb="FF000000"/>
      <name val="Courier New"/>
      <family val="3"/>
    </font>
    <font>
      <sz val="9"/>
      <color theme="0"/>
      <name val="Courier New"/>
      <family val="3"/>
    </font>
    <font>
      <sz val="9"/>
      <color indexed="81"/>
      <name val="Tahoma"/>
      <family val="2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 wrapText="1"/>
    </xf>
    <xf numFmtId="44" fontId="5" fillId="2" borderId="6" xfId="0" applyNumberFormat="1" applyFont="1" applyFill="1" applyBorder="1" applyAlignment="1">
      <alignment horizontal="left" vertical="top"/>
    </xf>
    <xf numFmtId="44" fontId="5" fillId="2" borderId="4" xfId="0" applyNumberFormat="1" applyFont="1" applyFill="1" applyBorder="1" applyAlignment="1">
      <alignment horizontal="left" vertical="top"/>
    </xf>
    <xf numFmtId="44" fontId="5" fillId="2" borderId="1" xfId="0" applyNumberFormat="1" applyFont="1" applyFill="1" applyBorder="1" applyAlignment="1">
      <alignment horizontal="left" vertical="top"/>
    </xf>
    <xf numFmtId="0" fontId="2" fillId="2" borderId="7" xfId="0" applyFont="1" applyFill="1" applyBorder="1"/>
    <xf numFmtId="0" fontId="2" fillId="2" borderId="2" xfId="0" applyFont="1" applyFill="1" applyBorder="1"/>
    <xf numFmtId="0" fontId="2" fillId="2" borderId="8" xfId="0" applyFont="1" applyFill="1" applyBorder="1"/>
    <xf numFmtId="0" fontId="0" fillId="0" borderId="9" xfId="0" applyBorder="1"/>
    <xf numFmtId="44" fontId="0" fillId="0" borderId="5" xfId="1" applyFont="1" applyBorder="1"/>
    <xf numFmtId="44" fontId="0" fillId="0" borderId="10" xfId="1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0" xfId="0" quotePrefix="1"/>
    <xf numFmtId="0" fontId="0" fillId="0" borderId="0" xfId="0" quotePrefix="1" applyAlignment="1">
      <alignment horizontal="center"/>
    </xf>
    <xf numFmtId="0" fontId="8" fillId="0" borderId="0" xfId="0" applyFont="1"/>
    <xf numFmtId="0" fontId="4" fillId="4" borderId="5" xfId="0" applyFont="1" applyFill="1" applyBorder="1" applyAlignment="1">
      <alignment horizontal="center" vertical="top" wrapText="1"/>
    </xf>
    <xf numFmtId="44" fontId="4" fillId="4" borderId="5" xfId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44" fontId="4" fillId="5" borderId="5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4" fillId="6" borderId="5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/>
    </xf>
    <xf numFmtId="44" fontId="4" fillId="6" borderId="5" xfId="1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quotePrefix="1" applyBorder="1"/>
    <xf numFmtId="0" fontId="10" fillId="3" borderId="9" xfId="0" applyFont="1" applyFill="1" applyBorder="1"/>
    <xf numFmtId="0" fontId="10" fillId="3" borderId="10" xfId="0" applyFont="1" applyFill="1" applyBorder="1"/>
    <xf numFmtId="0" fontId="7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80" zoomScaleNormal="70" zoomScaleSheetLayoutView="80" workbookViewId="0">
      <selection activeCell="A30" sqref="A30"/>
    </sheetView>
  </sheetViews>
  <sheetFormatPr baseColWidth="10" defaultRowHeight="15"/>
  <cols>
    <col min="1" max="1" width="1.28515625" customWidth="1"/>
    <col min="2" max="2" width="25.7109375" customWidth="1"/>
    <col min="3" max="3" width="16.140625" customWidth="1"/>
    <col min="4" max="4" width="21.42578125" bestFit="1" customWidth="1"/>
    <col min="5" max="5" width="27.140625" customWidth="1"/>
    <col min="6" max="14" width="16.140625" customWidth="1"/>
    <col min="15" max="15" width="22.5703125" customWidth="1"/>
    <col min="16" max="16" width="18.5703125" customWidth="1"/>
  </cols>
  <sheetData>
    <row r="1" spans="2:14">
      <c r="B1" s="17" t="s">
        <v>71</v>
      </c>
    </row>
    <row r="2" spans="2:14">
      <c r="C2" s="23" t="s">
        <v>53</v>
      </c>
      <c r="D2" s="24" t="s">
        <v>54</v>
      </c>
      <c r="E2" s="26" t="s">
        <v>55</v>
      </c>
    </row>
    <row r="4" spans="2:14">
      <c r="B4" t="s">
        <v>69</v>
      </c>
      <c r="C4" t="s">
        <v>70</v>
      </c>
    </row>
    <row r="5" spans="2:14">
      <c r="C5" s="33" t="s">
        <v>3</v>
      </c>
      <c r="D5" s="34"/>
      <c r="E5" s="35"/>
      <c r="F5" s="33" t="s">
        <v>16</v>
      </c>
      <c r="G5" s="34"/>
      <c r="H5" s="35"/>
      <c r="I5" s="33" t="s">
        <v>17</v>
      </c>
      <c r="J5" s="34"/>
      <c r="K5" s="35"/>
      <c r="L5" s="33" t="s">
        <v>18</v>
      </c>
      <c r="M5" s="34"/>
      <c r="N5" s="35"/>
    </row>
    <row r="6" spans="2:14" ht="25.5">
      <c r="B6" s="1" t="s">
        <v>0</v>
      </c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61</v>
      </c>
      <c r="I6" s="3" t="s">
        <v>62</v>
      </c>
      <c r="J6" s="3" t="s">
        <v>63</v>
      </c>
      <c r="K6" s="3" t="s">
        <v>64</v>
      </c>
      <c r="L6" s="3" t="s">
        <v>65</v>
      </c>
      <c r="M6" s="3" t="s">
        <v>66</v>
      </c>
      <c r="N6" s="3" t="s">
        <v>67</v>
      </c>
    </row>
    <row r="7" spans="2:14">
      <c r="B7" s="22" t="s">
        <v>38</v>
      </c>
      <c r="C7" s="18">
        <v>19</v>
      </c>
      <c r="D7" s="20">
        <v>15</v>
      </c>
      <c r="E7" s="25">
        <v>13</v>
      </c>
      <c r="F7" s="19">
        <v>23</v>
      </c>
      <c r="G7" s="21">
        <v>25</v>
      </c>
      <c r="H7" s="27">
        <v>29</v>
      </c>
      <c r="I7" s="19">
        <f>C7*F7</f>
        <v>437</v>
      </c>
      <c r="J7" s="21">
        <f t="shared" ref="J7:K26" si="0">D7*G7</f>
        <v>375</v>
      </c>
      <c r="K7" s="27">
        <f t="shared" si="0"/>
        <v>377</v>
      </c>
      <c r="L7" s="19">
        <f>F7*125%</f>
        <v>28.75</v>
      </c>
      <c r="M7" s="21">
        <f t="shared" ref="M7:N26" si="1">G7*125%</f>
        <v>31.25</v>
      </c>
      <c r="N7" s="27">
        <f t="shared" si="1"/>
        <v>36.25</v>
      </c>
    </row>
    <row r="8" spans="2:14">
      <c r="B8" s="22" t="s">
        <v>11</v>
      </c>
      <c r="C8" s="18">
        <v>5</v>
      </c>
      <c r="D8" s="20">
        <v>11</v>
      </c>
      <c r="E8" s="25">
        <v>19</v>
      </c>
      <c r="F8" s="19">
        <v>29</v>
      </c>
      <c r="G8" s="21">
        <v>20</v>
      </c>
      <c r="H8" s="27">
        <v>26</v>
      </c>
      <c r="I8" s="19">
        <f t="shared" ref="I8:I26" si="2">C8*F8</f>
        <v>145</v>
      </c>
      <c r="J8" s="21">
        <f t="shared" si="0"/>
        <v>220</v>
      </c>
      <c r="K8" s="27">
        <f t="shared" si="0"/>
        <v>494</v>
      </c>
      <c r="L8" s="19">
        <f t="shared" ref="L8:L26" si="3">F8*125%</f>
        <v>36.25</v>
      </c>
      <c r="M8" s="21">
        <f t="shared" si="1"/>
        <v>25</v>
      </c>
      <c r="N8" s="27">
        <f t="shared" si="1"/>
        <v>32.5</v>
      </c>
    </row>
    <row r="9" spans="2:14">
      <c r="B9" s="22" t="s">
        <v>2</v>
      </c>
      <c r="C9" s="18">
        <v>16</v>
      </c>
      <c r="D9" s="20">
        <v>6</v>
      </c>
      <c r="E9" s="25">
        <v>12</v>
      </c>
      <c r="F9" s="19">
        <v>351</v>
      </c>
      <c r="G9" s="21">
        <v>647</v>
      </c>
      <c r="H9" s="27">
        <v>456</v>
      </c>
      <c r="I9" s="19">
        <f t="shared" si="2"/>
        <v>5616</v>
      </c>
      <c r="J9" s="21">
        <f t="shared" si="0"/>
        <v>3882</v>
      </c>
      <c r="K9" s="27">
        <f t="shared" si="0"/>
        <v>5472</v>
      </c>
      <c r="L9" s="19">
        <f t="shared" si="3"/>
        <v>438.75</v>
      </c>
      <c r="M9" s="21">
        <f t="shared" si="1"/>
        <v>808.75</v>
      </c>
      <c r="N9" s="27">
        <f t="shared" si="1"/>
        <v>570</v>
      </c>
    </row>
    <row r="10" spans="2:14">
      <c r="B10" s="22" t="s">
        <v>15</v>
      </c>
      <c r="C10" s="18">
        <v>17</v>
      </c>
      <c r="D10" s="20">
        <v>18</v>
      </c>
      <c r="E10" s="25">
        <v>13</v>
      </c>
      <c r="F10" s="19">
        <v>241</v>
      </c>
      <c r="G10" s="21">
        <v>247</v>
      </c>
      <c r="H10" s="27">
        <v>231</v>
      </c>
      <c r="I10" s="19">
        <f t="shared" si="2"/>
        <v>4097</v>
      </c>
      <c r="J10" s="21">
        <f t="shared" si="0"/>
        <v>4446</v>
      </c>
      <c r="K10" s="27">
        <f t="shared" si="0"/>
        <v>3003</v>
      </c>
      <c r="L10" s="19">
        <f t="shared" si="3"/>
        <v>301.25</v>
      </c>
      <c r="M10" s="21">
        <f t="shared" si="1"/>
        <v>308.75</v>
      </c>
      <c r="N10" s="27">
        <f t="shared" si="1"/>
        <v>288.75</v>
      </c>
    </row>
    <row r="11" spans="2:14">
      <c r="B11" s="22" t="s">
        <v>39</v>
      </c>
      <c r="C11" s="18">
        <v>8</v>
      </c>
      <c r="D11" s="20">
        <v>9</v>
      </c>
      <c r="E11" s="25">
        <v>14</v>
      </c>
      <c r="F11" s="19">
        <v>98</v>
      </c>
      <c r="G11" s="21">
        <v>69</v>
      </c>
      <c r="H11" s="27">
        <v>89</v>
      </c>
      <c r="I11" s="19">
        <f t="shared" si="2"/>
        <v>784</v>
      </c>
      <c r="J11" s="21">
        <f t="shared" si="0"/>
        <v>621</v>
      </c>
      <c r="K11" s="27">
        <f t="shared" si="0"/>
        <v>1246</v>
      </c>
      <c r="L11" s="19">
        <f t="shared" si="3"/>
        <v>122.5</v>
      </c>
      <c r="M11" s="21">
        <f t="shared" si="1"/>
        <v>86.25</v>
      </c>
      <c r="N11" s="27">
        <f t="shared" si="1"/>
        <v>111.25</v>
      </c>
    </row>
    <row r="12" spans="2:14">
      <c r="B12" s="22" t="s">
        <v>40</v>
      </c>
      <c r="C12" s="18">
        <v>14</v>
      </c>
      <c r="D12" s="20">
        <v>8</v>
      </c>
      <c r="E12" s="25">
        <v>10</v>
      </c>
      <c r="F12" s="19">
        <v>13</v>
      </c>
      <c r="G12" s="21">
        <v>21</v>
      </c>
      <c r="H12" s="27">
        <v>18</v>
      </c>
      <c r="I12" s="19">
        <f t="shared" si="2"/>
        <v>182</v>
      </c>
      <c r="J12" s="21">
        <f t="shared" si="0"/>
        <v>168</v>
      </c>
      <c r="K12" s="27">
        <f t="shared" si="0"/>
        <v>180</v>
      </c>
      <c r="L12" s="19">
        <f t="shared" si="3"/>
        <v>16.25</v>
      </c>
      <c r="M12" s="21">
        <f t="shared" si="1"/>
        <v>26.25</v>
      </c>
      <c r="N12" s="27">
        <f t="shared" si="1"/>
        <v>22.5</v>
      </c>
    </row>
    <row r="13" spans="2:14">
      <c r="B13" s="22" t="s">
        <v>5</v>
      </c>
      <c r="C13" s="18">
        <v>10</v>
      </c>
      <c r="D13" s="20">
        <v>6</v>
      </c>
      <c r="E13" s="25">
        <v>9</v>
      </c>
      <c r="F13" s="19">
        <v>27</v>
      </c>
      <c r="G13" s="21">
        <v>25</v>
      </c>
      <c r="H13" s="27">
        <v>15</v>
      </c>
      <c r="I13" s="19">
        <f t="shared" si="2"/>
        <v>270</v>
      </c>
      <c r="J13" s="21">
        <f t="shared" si="0"/>
        <v>150</v>
      </c>
      <c r="K13" s="27">
        <f t="shared" si="0"/>
        <v>135</v>
      </c>
      <c r="L13" s="19">
        <f t="shared" si="3"/>
        <v>33.75</v>
      </c>
      <c r="M13" s="21">
        <f t="shared" si="1"/>
        <v>31.25</v>
      </c>
      <c r="N13" s="27">
        <f t="shared" si="1"/>
        <v>18.75</v>
      </c>
    </row>
    <row r="14" spans="2:14">
      <c r="B14" s="22" t="s">
        <v>19</v>
      </c>
      <c r="C14" s="18">
        <v>19</v>
      </c>
      <c r="D14" s="20">
        <v>14</v>
      </c>
      <c r="E14" s="25">
        <v>9</v>
      </c>
      <c r="F14" s="19">
        <v>303</v>
      </c>
      <c r="G14" s="21">
        <v>230</v>
      </c>
      <c r="H14" s="27">
        <v>241</v>
      </c>
      <c r="I14" s="19">
        <f t="shared" si="2"/>
        <v>5757</v>
      </c>
      <c r="J14" s="21">
        <f t="shared" si="0"/>
        <v>3220</v>
      </c>
      <c r="K14" s="27">
        <f t="shared" si="0"/>
        <v>2169</v>
      </c>
      <c r="L14" s="19">
        <f t="shared" si="3"/>
        <v>378.75</v>
      </c>
      <c r="M14" s="21">
        <f t="shared" si="1"/>
        <v>287.5</v>
      </c>
      <c r="N14" s="27">
        <f t="shared" si="1"/>
        <v>301.25</v>
      </c>
    </row>
    <row r="15" spans="2:14">
      <c r="B15" s="22" t="s">
        <v>6</v>
      </c>
      <c r="C15" s="18">
        <v>11</v>
      </c>
      <c r="D15" s="20">
        <v>16</v>
      </c>
      <c r="E15" s="25">
        <v>20</v>
      </c>
      <c r="F15" s="19">
        <v>246</v>
      </c>
      <c r="G15" s="21">
        <v>382</v>
      </c>
      <c r="H15" s="27">
        <v>416</v>
      </c>
      <c r="I15" s="19">
        <f t="shared" si="2"/>
        <v>2706</v>
      </c>
      <c r="J15" s="21">
        <f t="shared" si="0"/>
        <v>6112</v>
      </c>
      <c r="K15" s="27">
        <f t="shared" si="0"/>
        <v>8320</v>
      </c>
      <c r="L15" s="19">
        <f t="shared" si="3"/>
        <v>307.5</v>
      </c>
      <c r="M15" s="21">
        <f t="shared" si="1"/>
        <v>477.5</v>
      </c>
      <c r="N15" s="27">
        <f t="shared" si="1"/>
        <v>520</v>
      </c>
    </row>
    <row r="16" spans="2:14">
      <c r="B16" s="22" t="s">
        <v>41</v>
      </c>
      <c r="C16" s="18">
        <v>7</v>
      </c>
      <c r="D16" s="20">
        <v>9</v>
      </c>
      <c r="E16" s="25">
        <v>9</v>
      </c>
      <c r="F16" s="19">
        <v>207</v>
      </c>
      <c r="G16" s="21">
        <v>215</v>
      </c>
      <c r="H16" s="27">
        <v>277</v>
      </c>
      <c r="I16" s="19">
        <f t="shared" si="2"/>
        <v>1449</v>
      </c>
      <c r="J16" s="21">
        <f t="shared" si="0"/>
        <v>1935</v>
      </c>
      <c r="K16" s="27">
        <f t="shared" si="0"/>
        <v>2493</v>
      </c>
      <c r="L16" s="19">
        <f t="shared" si="3"/>
        <v>258.75</v>
      </c>
      <c r="M16" s="21">
        <f t="shared" si="1"/>
        <v>268.75</v>
      </c>
      <c r="N16" s="27">
        <f t="shared" si="1"/>
        <v>346.25</v>
      </c>
    </row>
    <row r="17" spans="2:14">
      <c r="B17" s="22" t="s">
        <v>7</v>
      </c>
      <c r="C17" s="18">
        <v>14</v>
      </c>
      <c r="D17" s="20">
        <v>14</v>
      </c>
      <c r="E17" s="25">
        <v>13</v>
      </c>
      <c r="F17" s="19">
        <v>10</v>
      </c>
      <c r="G17" s="21">
        <v>23</v>
      </c>
      <c r="H17" s="27">
        <v>23</v>
      </c>
      <c r="I17" s="19">
        <f t="shared" si="2"/>
        <v>140</v>
      </c>
      <c r="J17" s="21">
        <f t="shared" si="0"/>
        <v>322</v>
      </c>
      <c r="K17" s="27">
        <f t="shared" si="0"/>
        <v>299</v>
      </c>
      <c r="L17" s="19">
        <f t="shared" si="3"/>
        <v>12.5</v>
      </c>
      <c r="M17" s="21">
        <f t="shared" si="1"/>
        <v>28.75</v>
      </c>
      <c r="N17" s="27">
        <f t="shared" si="1"/>
        <v>28.75</v>
      </c>
    </row>
    <row r="18" spans="2:14">
      <c r="B18" s="22" t="s">
        <v>8</v>
      </c>
      <c r="C18" s="18">
        <v>9</v>
      </c>
      <c r="D18" s="20">
        <v>12</v>
      </c>
      <c r="E18" s="25">
        <v>17</v>
      </c>
      <c r="F18" s="19">
        <v>31</v>
      </c>
      <c r="G18" s="21">
        <v>23</v>
      </c>
      <c r="H18" s="27">
        <v>31</v>
      </c>
      <c r="I18" s="19">
        <f t="shared" si="2"/>
        <v>279</v>
      </c>
      <c r="J18" s="21">
        <f t="shared" si="0"/>
        <v>276</v>
      </c>
      <c r="K18" s="27">
        <f t="shared" si="0"/>
        <v>527</v>
      </c>
      <c r="L18" s="19">
        <f t="shared" si="3"/>
        <v>38.75</v>
      </c>
      <c r="M18" s="21">
        <f t="shared" si="1"/>
        <v>28.75</v>
      </c>
      <c r="N18" s="27">
        <f t="shared" si="1"/>
        <v>38.75</v>
      </c>
    </row>
    <row r="19" spans="2:14">
      <c r="B19" s="22" t="s">
        <v>9</v>
      </c>
      <c r="C19" s="18">
        <v>19</v>
      </c>
      <c r="D19" s="20">
        <v>17</v>
      </c>
      <c r="E19" s="25">
        <v>9</v>
      </c>
      <c r="F19" s="19">
        <v>29</v>
      </c>
      <c r="G19" s="21">
        <v>23</v>
      </c>
      <c r="H19" s="27">
        <v>24</v>
      </c>
      <c r="I19" s="19">
        <f t="shared" si="2"/>
        <v>551</v>
      </c>
      <c r="J19" s="21">
        <f t="shared" si="0"/>
        <v>391</v>
      </c>
      <c r="K19" s="27">
        <f t="shared" si="0"/>
        <v>216</v>
      </c>
      <c r="L19" s="19">
        <f t="shared" si="3"/>
        <v>36.25</v>
      </c>
      <c r="M19" s="21">
        <f t="shared" si="1"/>
        <v>28.75</v>
      </c>
      <c r="N19" s="27">
        <f t="shared" si="1"/>
        <v>30</v>
      </c>
    </row>
    <row r="20" spans="2:14">
      <c r="B20" s="22" t="s">
        <v>10</v>
      </c>
      <c r="C20" s="18">
        <v>11</v>
      </c>
      <c r="D20" s="20">
        <v>19</v>
      </c>
      <c r="E20" s="25">
        <v>20</v>
      </c>
      <c r="F20" s="19">
        <v>44</v>
      </c>
      <c r="G20" s="21">
        <v>36</v>
      </c>
      <c r="H20" s="27">
        <v>33</v>
      </c>
      <c r="I20" s="19">
        <f t="shared" si="2"/>
        <v>484</v>
      </c>
      <c r="J20" s="21">
        <f t="shared" si="0"/>
        <v>684</v>
      </c>
      <c r="K20" s="27">
        <f t="shared" si="0"/>
        <v>660</v>
      </c>
      <c r="L20" s="19">
        <f t="shared" si="3"/>
        <v>55</v>
      </c>
      <c r="M20" s="21">
        <f t="shared" si="1"/>
        <v>45</v>
      </c>
      <c r="N20" s="27">
        <f t="shared" si="1"/>
        <v>41.25</v>
      </c>
    </row>
    <row r="21" spans="2:14">
      <c r="B21" s="22" t="s">
        <v>12</v>
      </c>
      <c r="C21" s="18">
        <v>13</v>
      </c>
      <c r="D21" s="20">
        <v>5</v>
      </c>
      <c r="E21" s="25">
        <v>20</v>
      </c>
      <c r="F21" s="19">
        <v>16</v>
      </c>
      <c r="G21" s="21">
        <v>18</v>
      </c>
      <c r="H21" s="27">
        <v>17</v>
      </c>
      <c r="I21" s="19">
        <f t="shared" si="2"/>
        <v>208</v>
      </c>
      <c r="J21" s="21">
        <f t="shared" si="0"/>
        <v>90</v>
      </c>
      <c r="K21" s="27">
        <f t="shared" si="0"/>
        <v>340</v>
      </c>
      <c r="L21" s="19">
        <f t="shared" si="3"/>
        <v>20</v>
      </c>
      <c r="M21" s="21">
        <f t="shared" si="1"/>
        <v>22.5</v>
      </c>
      <c r="N21" s="27">
        <f t="shared" si="1"/>
        <v>21.25</v>
      </c>
    </row>
    <row r="22" spans="2:14">
      <c r="B22" s="22" t="s">
        <v>13</v>
      </c>
      <c r="C22" s="18">
        <v>7</v>
      </c>
      <c r="D22" s="20">
        <v>16</v>
      </c>
      <c r="E22" s="25">
        <v>13</v>
      </c>
      <c r="F22" s="19">
        <v>14</v>
      </c>
      <c r="G22" s="21">
        <v>19</v>
      </c>
      <c r="H22" s="27">
        <v>15</v>
      </c>
      <c r="I22" s="19">
        <f t="shared" si="2"/>
        <v>98</v>
      </c>
      <c r="J22" s="21">
        <f t="shared" si="0"/>
        <v>304</v>
      </c>
      <c r="K22" s="27">
        <f t="shared" si="0"/>
        <v>195</v>
      </c>
      <c r="L22" s="19">
        <f t="shared" si="3"/>
        <v>17.5</v>
      </c>
      <c r="M22" s="21">
        <f t="shared" si="1"/>
        <v>23.75</v>
      </c>
      <c r="N22" s="27">
        <f t="shared" si="1"/>
        <v>18.75</v>
      </c>
    </row>
    <row r="23" spans="2:14">
      <c r="B23" s="22" t="s">
        <v>14</v>
      </c>
      <c r="C23" s="18">
        <v>6</v>
      </c>
      <c r="D23" s="20">
        <v>15</v>
      </c>
      <c r="E23" s="25">
        <v>9</v>
      </c>
      <c r="F23" s="19">
        <v>10</v>
      </c>
      <c r="G23" s="21">
        <v>19</v>
      </c>
      <c r="H23" s="27">
        <v>16</v>
      </c>
      <c r="I23" s="19">
        <f t="shared" si="2"/>
        <v>60</v>
      </c>
      <c r="J23" s="21">
        <f t="shared" si="0"/>
        <v>285</v>
      </c>
      <c r="K23" s="27">
        <f t="shared" si="0"/>
        <v>144</v>
      </c>
      <c r="L23" s="19">
        <f t="shared" si="3"/>
        <v>12.5</v>
      </c>
      <c r="M23" s="21">
        <f t="shared" si="1"/>
        <v>23.75</v>
      </c>
      <c r="N23" s="27">
        <f t="shared" si="1"/>
        <v>20</v>
      </c>
    </row>
    <row r="24" spans="2:14">
      <c r="B24" s="22" t="s">
        <v>42</v>
      </c>
      <c r="C24" s="18">
        <v>20</v>
      </c>
      <c r="D24" s="20">
        <v>5</v>
      </c>
      <c r="E24" s="25">
        <v>11</v>
      </c>
      <c r="F24" s="19">
        <v>30</v>
      </c>
      <c r="G24" s="21">
        <v>25</v>
      </c>
      <c r="H24" s="27">
        <v>20</v>
      </c>
      <c r="I24" s="19">
        <f t="shared" si="2"/>
        <v>600</v>
      </c>
      <c r="J24" s="21">
        <f t="shared" si="0"/>
        <v>125</v>
      </c>
      <c r="K24" s="27">
        <f t="shared" si="0"/>
        <v>220</v>
      </c>
      <c r="L24" s="19">
        <f t="shared" si="3"/>
        <v>37.5</v>
      </c>
      <c r="M24" s="21">
        <f t="shared" si="1"/>
        <v>31.25</v>
      </c>
      <c r="N24" s="27">
        <f t="shared" si="1"/>
        <v>25</v>
      </c>
    </row>
    <row r="25" spans="2:14">
      <c r="B25" s="22" t="s">
        <v>43</v>
      </c>
      <c r="C25" s="18">
        <v>9</v>
      </c>
      <c r="D25" s="20">
        <v>11</v>
      </c>
      <c r="E25" s="25">
        <v>7</v>
      </c>
      <c r="F25" s="19">
        <v>44</v>
      </c>
      <c r="G25" s="21">
        <v>41</v>
      </c>
      <c r="H25" s="27">
        <v>55</v>
      </c>
      <c r="I25" s="19">
        <f t="shared" si="2"/>
        <v>396</v>
      </c>
      <c r="J25" s="21">
        <f t="shared" si="0"/>
        <v>451</v>
      </c>
      <c r="K25" s="27">
        <f t="shared" si="0"/>
        <v>385</v>
      </c>
      <c r="L25" s="19">
        <f t="shared" si="3"/>
        <v>55</v>
      </c>
      <c r="M25" s="21">
        <f t="shared" si="1"/>
        <v>51.25</v>
      </c>
      <c r="N25" s="27">
        <f t="shared" si="1"/>
        <v>68.75</v>
      </c>
    </row>
    <row r="26" spans="2:14">
      <c r="B26" s="22" t="s">
        <v>37</v>
      </c>
      <c r="C26" s="18">
        <v>18</v>
      </c>
      <c r="D26" s="20">
        <v>15</v>
      </c>
      <c r="E26" s="25">
        <v>12</v>
      </c>
      <c r="F26" s="19">
        <v>574</v>
      </c>
      <c r="G26" s="21">
        <v>556</v>
      </c>
      <c r="H26" s="27">
        <v>477</v>
      </c>
      <c r="I26" s="19">
        <f t="shared" si="2"/>
        <v>10332</v>
      </c>
      <c r="J26" s="21">
        <f t="shared" si="0"/>
        <v>8340</v>
      </c>
      <c r="K26" s="27">
        <f t="shared" si="0"/>
        <v>5724</v>
      </c>
      <c r="L26" s="19">
        <f t="shared" si="3"/>
        <v>717.5</v>
      </c>
      <c r="M26" s="21">
        <f t="shared" si="1"/>
        <v>695</v>
      </c>
      <c r="N26" s="27">
        <f t="shared" si="1"/>
        <v>596.25</v>
      </c>
    </row>
    <row r="27" spans="2:14">
      <c r="B27" s="2" t="s">
        <v>1</v>
      </c>
      <c r="C27" s="2"/>
      <c r="D27" s="2"/>
      <c r="E27" s="2"/>
      <c r="F27" s="2"/>
      <c r="G27" s="2"/>
      <c r="H27" s="2"/>
      <c r="I27" s="4">
        <f>SUM(I7:I26)</f>
        <v>34591</v>
      </c>
      <c r="J27" s="6">
        <f t="shared" ref="J27:K27" si="4">SUM(J7:J26)</f>
        <v>32397</v>
      </c>
      <c r="K27" s="5">
        <f t="shared" si="4"/>
        <v>32599</v>
      </c>
      <c r="L27" s="2"/>
      <c r="M27" s="2"/>
      <c r="N27" s="2"/>
    </row>
    <row r="28" spans="2:14">
      <c r="I28" s="36">
        <f>SUM(I27:K27)</f>
        <v>99587</v>
      </c>
      <c r="J28" s="37"/>
      <c r="K28" s="38"/>
    </row>
    <row r="29" spans="2:14">
      <c r="B29" t="s">
        <v>72</v>
      </c>
    </row>
    <row r="31" spans="2:14" ht="18.75">
      <c r="D31" s="13" t="s">
        <v>21</v>
      </c>
      <c r="E31" s="30"/>
    </row>
    <row r="32" spans="2:14" ht="18.75">
      <c r="D32" s="14" t="s">
        <v>22</v>
      </c>
      <c r="E32" s="31"/>
    </row>
    <row r="33" spans="2:7">
      <c r="B33" s="28" t="s">
        <v>68</v>
      </c>
      <c r="F33" s="32" t="s">
        <v>48</v>
      </c>
      <c r="G33" s="32"/>
    </row>
    <row r="34" spans="2:7">
      <c r="B34" t="str">
        <f>D34&amp;$E$32</f>
        <v>Existencia</v>
      </c>
      <c r="D34" s="7" t="s">
        <v>20</v>
      </c>
      <c r="E34" s="29"/>
      <c r="F34" s="16" t="s">
        <v>47</v>
      </c>
      <c r="G34" s="15" t="s">
        <v>49</v>
      </c>
    </row>
    <row r="35" spans="2:7">
      <c r="B35" t="str">
        <f>D35&amp;$E$32</f>
        <v>CostoUnit</v>
      </c>
      <c r="D35" s="8" t="s">
        <v>35</v>
      </c>
      <c r="E35" s="11"/>
      <c r="F35" s="16" t="s">
        <v>47</v>
      </c>
      <c r="G35" s="15" t="s">
        <v>50</v>
      </c>
    </row>
    <row r="36" spans="2:7">
      <c r="B36" t="str">
        <f>D36&amp;$E$32</f>
        <v>CostoTotal</v>
      </c>
      <c r="D36" s="8" t="s">
        <v>36</v>
      </c>
      <c r="E36" s="11"/>
      <c r="F36" s="16" t="s">
        <v>47</v>
      </c>
      <c r="G36" s="15" t="s">
        <v>51</v>
      </c>
    </row>
    <row r="37" spans="2:7">
      <c r="B37" t="str">
        <f>D37&amp;$E$32</f>
        <v>Precio</v>
      </c>
      <c r="D37" s="9" t="s">
        <v>4</v>
      </c>
      <c r="E37" s="12"/>
      <c r="F37" s="16" t="s">
        <v>47</v>
      </c>
      <c r="G37" s="15" t="s">
        <v>52</v>
      </c>
    </row>
  </sheetData>
  <mergeCells count="6">
    <mergeCell ref="F33:G33"/>
    <mergeCell ref="C5:E5"/>
    <mergeCell ref="F5:H5"/>
    <mergeCell ref="I5:K5"/>
    <mergeCell ref="L5:N5"/>
    <mergeCell ref="I28:K28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colBreaks count="1" manualBreakCount="1">
    <brk id="4" max="3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view="pageBreakPreview" zoomScale="80" zoomScaleNormal="70" zoomScaleSheetLayoutView="80" workbookViewId="0">
      <selection activeCell="A30" sqref="A30"/>
    </sheetView>
  </sheetViews>
  <sheetFormatPr baseColWidth="10" defaultRowHeight="15"/>
  <cols>
    <col min="1" max="1" width="1.28515625" customWidth="1"/>
    <col min="2" max="2" width="25.7109375" customWidth="1"/>
    <col min="3" max="3" width="16.140625" customWidth="1"/>
    <col min="4" max="4" width="21.42578125" bestFit="1" customWidth="1"/>
    <col min="5" max="5" width="27.140625" customWidth="1"/>
    <col min="6" max="14" width="16.140625" customWidth="1"/>
    <col min="15" max="15" width="22.5703125" customWidth="1"/>
    <col min="16" max="16" width="18.5703125" customWidth="1"/>
  </cols>
  <sheetData>
    <row r="1" spans="2:14">
      <c r="B1" s="17" t="s">
        <v>71</v>
      </c>
    </row>
    <row r="2" spans="2:14">
      <c r="C2" s="23" t="s">
        <v>44</v>
      </c>
      <c r="D2" s="24" t="s">
        <v>45</v>
      </c>
      <c r="E2" s="26" t="s">
        <v>46</v>
      </c>
    </row>
    <row r="4" spans="2:14">
      <c r="B4" t="s">
        <v>69</v>
      </c>
      <c r="C4" t="s">
        <v>70</v>
      </c>
    </row>
    <row r="5" spans="2:14">
      <c r="C5" s="33" t="s">
        <v>3</v>
      </c>
      <c r="D5" s="34"/>
      <c r="E5" s="35"/>
      <c r="F5" s="33" t="s">
        <v>16</v>
      </c>
      <c r="G5" s="34"/>
      <c r="H5" s="35"/>
      <c r="I5" s="33" t="s">
        <v>17</v>
      </c>
      <c r="J5" s="34"/>
      <c r="K5" s="35"/>
      <c r="L5" s="33" t="s">
        <v>18</v>
      </c>
      <c r="M5" s="34"/>
      <c r="N5" s="35"/>
    </row>
    <row r="6" spans="2:14" ht="25.5">
      <c r="B6" s="1" t="s">
        <v>0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3" t="s">
        <v>34</v>
      </c>
    </row>
    <row r="7" spans="2:14">
      <c r="B7" s="22" t="s">
        <v>38</v>
      </c>
      <c r="C7" s="18">
        <v>19</v>
      </c>
      <c r="D7" s="20">
        <v>15</v>
      </c>
      <c r="E7" s="25">
        <v>13</v>
      </c>
      <c r="F7" s="19">
        <v>23</v>
      </c>
      <c r="G7" s="21">
        <v>25</v>
      </c>
      <c r="H7" s="27">
        <v>29</v>
      </c>
      <c r="I7" s="19">
        <f>C7*F7</f>
        <v>437</v>
      </c>
      <c r="J7" s="21">
        <f t="shared" ref="J7:J26" si="0">D7*G7</f>
        <v>375</v>
      </c>
      <c r="K7" s="27">
        <f t="shared" ref="K7:K26" si="1">E7*H7</f>
        <v>377</v>
      </c>
      <c r="L7" s="19">
        <f>F7*125%</f>
        <v>28.75</v>
      </c>
      <c r="M7" s="21">
        <f t="shared" ref="M7:M26" si="2">G7*125%</f>
        <v>31.25</v>
      </c>
      <c r="N7" s="27">
        <f t="shared" ref="N7:N26" si="3">H7*125%</f>
        <v>36.25</v>
      </c>
    </row>
    <row r="8" spans="2:14">
      <c r="B8" s="22" t="s">
        <v>11</v>
      </c>
      <c r="C8" s="18">
        <v>5</v>
      </c>
      <c r="D8" s="20">
        <v>11</v>
      </c>
      <c r="E8" s="25">
        <v>19</v>
      </c>
      <c r="F8" s="19">
        <v>29</v>
      </c>
      <c r="G8" s="21">
        <v>20</v>
      </c>
      <c r="H8" s="27">
        <v>26</v>
      </c>
      <c r="I8" s="19">
        <f t="shared" ref="I8:I26" si="4">C8*F8</f>
        <v>145</v>
      </c>
      <c r="J8" s="21">
        <f t="shared" si="0"/>
        <v>220</v>
      </c>
      <c r="K8" s="27">
        <f t="shared" si="1"/>
        <v>494</v>
      </c>
      <c r="L8" s="19">
        <f t="shared" ref="L8:L26" si="5">F8*125%</f>
        <v>36.25</v>
      </c>
      <c r="M8" s="21">
        <f t="shared" si="2"/>
        <v>25</v>
      </c>
      <c r="N8" s="27">
        <f t="shared" si="3"/>
        <v>32.5</v>
      </c>
    </row>
    <row r="9" spans="2:14">
      <c r="B9" s="22" t="s">
        <v>2</v>
      </c>
      <c r="C9" s="18">
        <v>16</v>
      </c>
      <c r="D9" s="20">
        <v>6</v>
      </c>
      <c r="E9" s="25">
        <v>12</v>
      </c>
      <c r="F9" s="19">
        <v>351</v>
      </c>
      <c r="G9" s="21">
        <v>647</v>
      </c>
      <c r="H9" s="27">
        <v>456</v>
      </c>
      <c r="I9" s="19">
        <f t="shared" si="4"/>
        <v>5616</v>
      </c>
      <c r="J9" s="21">
        <f t="shared" si="0"/>
        <v>3882</v>
      </c>
      <c r="K9" s="27">
        <f t="shared" si="1"/>
        <v>5472</v>
      </c>
      <c r="L9" s="19">
        <f t="shared" si="5"/>
        <v>438.75</v>
      </c>
      <c r="M9" s="21">
        <f t="shared" si="2"/>
        <v>808.75</v>
      </c>
      <c r="N9" s="27">
        <f t="shared" si="3"/>
        <v>570</v>
      </c>
    </row>
    <row r="10" spans="2:14">
      <c r="B10" s="22" t="s">
        <v>15</v>
      </c>
      <c r="C10" s="18">
        <v>17</v>
      </c>
      <c r="D10" s="20">
        <v>18</v>
      </c>
      <c r="E10" s="25">
        <v>13</v>
      </c>
      <c r="F10" s="19">
        <v>241</v>
      </c>
      <c r="G10" s="21">
        <v>247</v>
      </c>
      <c r="H10" s="27">
        <v>231</v>
      </c>
      <c r="I10" s="19">
        <f t="shared" si="4"/>
        <v>4097</v>
      </c>
      <c r="J10" s="21">
        <f t="shared" si="0"/>
        <v>4446</v>
      </c>
      <c r="K10" s="27">
        <f t="shared" si="1"/>
        <v>3003</v>
      </c>
      <c r="L10" s="19">
        <f t="shared" si="5"/>
        <v>301.25</v>
      </c>
      <c r="M10" s="21">
        <f t="shared" si="2"/>
        <v>308.75</v>
      </c>
      <c r="N10" s="27">
        <f t="shared" si="3"/>
        <v>288.75</v>
      </c>
    </row>
    <row r="11" spans="2:14">
      <c r="B11" s="22" t="s">
        <v>39</v>
      </c>
      <c r="C11" s="18">
        <v>8</v>
      </c>
      <c r="D11" s="20">
        <v>9</v>
      </c>
      <c r="E11" s="25">
        <v>14</v>
      </c>
      <c r="F11" s="19">
        <v>98</v>
      </c>
      <c r="G11" s="21">
        <v>69</v>
      </c>
      <c r="H11" s="27">
        <v>89</v>
      </c>
      <c r="I11" s="19">
        <f t="shared" si="4"/>
        <v>784</v>
      </c>
      <c r="J11" s="21">
        <f t="shared" si="0"/>
        <v>621</v>
      </c>
      <c r="K11" s="27">
        <f t="shared" si="1"/>
        <v>1246</v>
      </c>
      <c r="L11" s="19">
        <f t="shared" si="5"/>
        <v>122.5</v>
      </c>
      <c r="M11" s="21">
        <f t="shared" si="2"/>
        <v>86.25</v>
      </c>
      <c r="N11" s="27">
        <f t="shared" si="3"/>
        <v>111.25</v>
      </c>
    </row>
    <row r="12" spans="2:14">
      <c r="B12" s="22" t="s">
        <v>40</v>
      </c>
      <c r="C12" s="18">
        <v>14</v>
      </c>
      <c r="D12" s="20">
        <v>8</v>
      </c>
      <c r="E12" s="25">
        <v>10</v>
      </c>
      <c r="F12" s="19">
        <v>13</v>
      </c>
      <c r="G12" s="21">
        <v>21</v>
      </c>
      <c r="H12" s="27">
        <v>18</v>
      </c>
      <c r="I12" s="19">
        <f t="shared" si="4"/>
        <v>182</v>
      </c>
      <c r="J12" s="21">
        <f t="shared" si="0"/>
        <v>168</v>
      </c>
      <c r="K12" s="27">
        <f t="shared" si="1"/>
        <v>180</v>
      </c>
      <c r="L12" s="19">
        <f t="shared" si="5"/>
        <v>16.25</v>
      </c>
      <c r="M12" s="21">
        <f t="shared" si="2"/>
        <v>26.25</v>
      </c>
      <c r="N12" s="27">
        <f t="shared" si="3"/>
        <v>22.5</v>
      </c>
    </row>
    <row r="13" spans="2:14">
      <c r="B13" s="22" t="s">
        <v>5</v>
      </c>
      <c r="C13" s="18">
        <v>10</v>
      </c>
      <c r="D13" s="20">
        <v>6</v>
      </c>
      <c r="E13" s="25">
        <v>9</v>
      </c>
      <c r="F13" s="19">
        <v>27</v>
      </c>
      <c r="G13" s="21">
        <v>25</v>
      </c>
      <c r="H13" s="27">
        <v>15</v>
      </c>
      <c r="I13" s="19">
        <f t="shared" si="4"/>
        <v>270</v>
      </c>
      <c r="J13" s="21">
        <f t="shared" si="0"/>
        <v>150</v>
      </c>
      <c r="K13" s="27">
        <f t="shared" si="1"/>
        <v>135</v>
      </c>
      <c r="L13" s="19">
        <f t="shared" si="5"/>
        <v>33.75</v>
      </c>
      <c r="M13" s="21">
        <f t="shared" si="2"/>
        <v>31.25</v>
      </c>
      <c r="N13" s="27">
        <f t="shared" si="3"/>
        <v>18.75</v>
      </c>
    </row>
    <row r="14" spans="2:14">
      <c r="B14" s="22" t="s">
        <v>19</v>
      </c>
      <c r="C14" s="18">
        <v>19</v>
      </c>
      <c r="D14" s="20">
        <v>14</v>
      </c>
      <c r="E14" s="25">
        <v>9</v>
      </c>
      <c r="F14" s="19">
        <v>303</v>
      </c>
      <c r="G14" s="21">
        <v>230</v>
      </c>
      <c r="H14" s="27">
        <v>241</v>
      </c>
      <c r="I14" s="19">
        <f t="shared" si="4"/>
        <v>5757</v>
      </c>
      <c r="J14" s="21">
        <f t="shared" si="0"/>
        <v>3220</v>
      </c>
      <c r="K14" s="27">
        <f t="shared" si="1"/>
        <v>2169</v>
      </c>
      <c r="L14" s="19">
        <f t="shared" si="5"/>
        <v>378.75</v>
      </c>
      <c r="M14" s="21">
        <f t="shared" si="2"/>
        <v>287.5</v>
      </c>
      <c r="N14" s="27">
        <f t="shared" si="3"/>
        <v>301.25</v>
      </c>
    </row>
    <row r="15" spans="2:14">
      <c r="B15" s="22" t="s">
        <v>6</v>
      </c>
      <c r="C15" s="18">
        <v>11</v>
      </c>
      <c r="D15" s="20">
        <v>16</v>
      </c>
      <c r="E15" s="25">
        <v>20</v>
      </c>
      <c r="F15" s="19">
        <v>246</v>
      </c>
      <c r="G15" s="21">
        <v>382</v>
      </c>
      <c r="H15" s="27">
        <v>416</v>
      </c>
      <c r="I15" s="19">
        <f t="shared" si="4"/>
        <v>2706</v>
      </c>
      <c r="J15" s="21">
        <f t="shared" si="0"/>
        <v>6112</v>
      </c>
      <c r="K15" s="27">
        <f t="shared" si="1"/>
        <v>8320</v>
      </c>
      <c r="L15" s="19">
        <f t="shared" si="5"/>
        <v>307.5</v>
      </c>
      <c r="M15" s="21">
        <f t="shared" si="2"/>
        <v>477.5</v>
      </c>
      <c r="N15" s="27">
        <f t="shared" si="3"/>
        <v>520</v>
      </c>
    </row>
    <row r="16" spans="2:14">
      <c r="B16" s="22" t="s">
        <v>41</v>
      </c>
      <c r="C16" s="18">
        <v>7</v>
      </c>
      <c r="D16" s="20">
        <v>9</v>
      </c>
      <c r="E16" s="25">
        <v>9</v>
      </c>
      <c r="F16" s="19">
        <v>207</v>
      </c>
      <c r="G16" s="21">
        <v>215</v>
      </c>
      <c r="H16" s="27">
        <v>277</v>
      </c>
      <c r="I16" s="19">
        <f t="shared" si="4"/>
        <v>1449</v>
      </c>
      <c r="J16" s="21">
        <f t="shared" si="0"/>
        <v>1935</v>
      </c>
      <c r="K16" s="27">
        <f t="shared" si="1"/>
        <v>2493</v>
      </c>
      <c r="L16" s="19">
        <f t="shared" si="5"/>
        <v>258.75</v>
      </c>
      <c r="M16" s="21">
        <f t="shared" si="2"/>
        <v>268.75</v>
      </c>
      <c r="N16" s="27">
        <f t="shared" si="3"/>
        <v>346.25</v>
      </c>
    </row>
    <row r="17" spans="2:14">
      <c r="B17" s="22" t="s">
        <v>7</v>
      </c>
      <c r="C17" s="18">
        <v>14</v>
      </c>
      <c r="D17" s="20">
        <v>14</v>
      </c>
      <c r="E17" s="25">
        <v>13</v>
      </c>
      <c r="F17" s="19">
        <v>10</v>
      </c>
      <c r="G17" s="21">
        <v>23</v>
      </c>
      <c r="H17" s="27">
        <v>23</v>
      </c>
      <c r="I17" s="19">
        <f t="shared" si="4"/>
        <v>140</v>
      </c>
      <c r="J17" s="21">
        <f t="shared" si="0"/>
        <v>322</v>
      </c>
      <c r="K17" s="27">
        <f t="shared" si="1"/>
        <v>299</v>
      </c>
      <c r="L17" s="19">
        <f t="shared" si="5"/>
        <v>12.5</v>
      </c>
      <c r="M17" s="21">
        <f t="shared" si="2"/>
        <v>28.75</v>
      </c>
      <c r="N17" s="27">
        <f t="shared" si="3"/>
        <v>28.75</v>
      </c>
    </row>
    <row r="18" spans="2:14">
      <c r="B18" s="22" t="s">
        <v>8</v>
      </c>
      <c r="C18" s="18">
        <v>9</v>
      </c>
      <c r="D18" s="20">
        <v>12</v>
      </c>
      <c r="E18" s="25">
        <v>17</v>
      </c>
      <c r="F18" s="19">
        <v>31</v>
      </c>
      <c r="G18" s="21">
        <v>23</v>
      </c>
      <c r="H18" s="27">
        <v>31</v>
      </c>
      <c r="I18" s="19">
        <f t="shared" si="4"/>
        <v>279</v>
      </c>
      <c r="J18" s="21">
        <f t="shared" si="0"/>
        <v>276</v>
      </c>
      <c r="K18" s="27">
        <f t="shared" si="1"/>
        <v>527</v>
      </c>
      <c r="L18" s="19">
        <f t="shared" si="5"/>
        <v>38.75</v>
      </c>
      <c r="M18" s="21">
        <f t="shared" si="2"/>
        <v>28.75</v>
      </c>
      <c r="N18" s="27">
        <f t="shared" si="3"/>
        <v>38.75</v>
      </c>
    </row>
    <row r="19" spans="2:14">
      <c r="B19" s="22" t="s">
        <v>9</v>
      </c>
      <c r="C19" s="18">
        <v>19</v>
      </c>
      <c r="D19" s="20">
        <v>17</v>
      </c>
      <c r="E19" s="25">
        <v>9</v>
      </c>
      <c r="F19" s="19">
        <v>29</v>
      </c>
      <c r="G19" s="21">
        <v>23</v>
      </c>
      <c r="H19" s="27">
        <v>24</v>
      </c>
      <c r="I19" s="19">
        <f t="shared" si="4"/>
        <v>551</v>
      </c>
      <c r="J19" s="21">
        <f t="shared" si="0"/>
        <v>391</v>
      </c>
      <c r="K19" s="27">
        <f t="shared" si="1"/>
        <v>216</v>
      </c>
      <c r="L19" s="19">
        <f t="shared" si="5"/>
        <v>36.25</v>
      </c>
      <c r="M19" s="21">
        <f t="shared" si="2"/>
        <v>28.75</v>
      </c>
      <c r="N19" s="27">
        <f t="shared" si="3"/>
        <v>30</v>
      </c>
    </row>
    <row r="20" spans="2:14">
      <c r="B20" s="22" t="s">
        <v>10</v>
      </c>
      <c r="C20" s="18">
        <v>11</v>
      </c>
      <c r="D20" s="20">
        <v>19</v>
      </c>
      <c r="E20" s="25">
        <v>20</v>
      </c>
      <c r="F20" s="19">
        <v>44</v>
      </c>
      <c r="G20" s="21">
        <v>36</v>
      </c>
      <c r="H20" s="27">
        <v>33</v>
      </c>
      <c r="I20" s="19">
        <f t="shared" si="4"/>
        <v>484</v>
      </c>
      <c r="J20" s="21">
        <f t="shared" si="0"/>
        <v>684</v>
      </c>
      <c r="K20" s="27">
        <f t="shared" si="1"/>
        <v>660</v>
      </c>
      <c r="L20" s="19">
        <f t="shared" si="5"/>
        <v>55</v>
      </c>
      <c r="M20" s="21">
        <f t="shared" si="2"/>
        <v>45</v>
      </c>
      <c r="N20" s="27">
        <f t="shared" si="3"/>
        <v>41.25</v>
      </c>
    </row>
    <row r="21" spans="2:14">
      <c r="B21" s="22" t="s">
        <v>12</v>
      </c>
      <c r="C21" s="18">
        <v>13</v>
      </c>
      <c r="D21" s="20">
        <v>5</v>
      </c>
      <c r="E21" s="25">
        <v>20</v>
      </c>
      <c r="F21" s="19">
        <v>16</v>
      </c>
      <c r="G21" s="21">
        <v>18</v>
      </c>
      <c r="H21" s="27">
        <v>17</v>
      </c>
      <c r="I21" s="19">
        <f t="shared" si="4"/>
        <v>208</v>
      </c>
      <c r="J21" s="21">
        <f t="shared" si="0"/>
        <v>90</v>
      </c>
      <c r="K21" s="27">
        <f t="shared" si="1"/>
        <v>340</v>
      </c>
      <c r="L21" s="19">
        <f t="shared" si="5"/>
        <v>20</v>
      </c>
      <c r="M21" s="21">
        <f t="shared" si="2"/>
        <v>22.5</v>
      </c>
      <c r="N21" s="27">
        <f t="shared" si="3"/>
        <v>21.25</v>
      </c>
    </row>
    <row r="22" spans="2:14">
      <c r="B22" s="22" t="s">
        <v>13</v>
      </c>
      <c r="C22" s="18">
        <v>7</v>
      </c>
      <c r="D22" s="20">
        <v>16</v>
      </c>
      <c r="E22" s="25">
        <v>13</v>
      </c>
      <c r="F22" s="19">
        <v>14</v>
      </c>
      <c r="G22" s="21">
        <v>19</v>
      </c>
      <c r="H22" s="27">
        <v>15</v>
      </c>
      <c r="I22" s="19">
        <f t="shared" si="4"/>
        <v>98</v>
      </c>
      <c r="J22" s="21">
        <f t="shared" si="0"/>
        <v>304</v>
      </c>
      <c r="K22" s="27">
        <f t="shared" si="1"/>
        <v>195</v>
      </c>
      <c r="L22" s="19">
        <f t="shared" si="5"/>
        <v>17.5</v>
      </c>
      <c r="M22" s="21">
        <f t="shared" si="2"/>
        <v>23.75</v>
      </c>
      <c r="N22" s="27">
        <f t="shared" si="3"/>
        <v>18.75</v>
      </c>
    </row>
    <row r="23" spans="2:14">
      <c r="B23" s="22" t="s">
        <v>14</v>
      </c>
      <c r="C23" s="18">
        <v>6</v>
      </c>
      <c r="D23" s="20">
        <v>15</v>
      </c>
      <c r="E23" s="25">
        <v>9</v>
      </c>
      <c r="F23" s="19">
        <v>10</v>
      </c>
      <c r="G23" s="21">
        <v>19</v>
      </c>
      <c r="H23" s="27">
        <v>16</v>
      </c>
      <c r="I23" s="19">
        <f t="shared" si="4"/>
        <v>60</v>
      </c>
      <c r="J23" s="21">
        <f t="shared" si="0"/>
        <v>285</v>
      </c>
      <c r="K23" s="27">
        <f t="shared" si="1"/>
        <v>144</v>
      </c>
      <c r="L23" s="19">
        <f t="shared" si="5"/>
        <v>12.5</v>
      </c>
      <c r="M23" s="21">
        <f t="shared" si="2"/>
        <v>23.75</v>
      </c>
      <c r="N23" s="27">
        <f t="shared" si="3"/>
        <v>20</v>
      </c>
    </row>
    <row r="24" spans="2:14">
      <c r="B24" s="22" t="s">
        <v>42</v>
      </c>
      <c r="C24" s="18">
        <v>20</v>
      </c>
      <c r="D24" s="20">
        <v>5</v>
      </c>
      <c r="E24" s="25">
        <v>11</v>
      </c>
      <c r="F24" s="19">
        <v>30</v>
      </c>
      <c r="G24" s="21">
        <v>25</v>
      </c>
      <c r="H24" s="27">
        <v>20</v>
      </c>
      <c r="I24" s="19">
        <f t="shared" si="4"/>
        <v>600</v>
      </c>
      <c r="J24" s="21">
        <f t="shared" si="0"/>
        <v>125</v>
      </c>
      <c r="K24" s="27">
        <f t="shared" si="1"/>
        <v>220</v>
      </c>
      <c r="L24" s="19">
        <f t="shared" si="5"/>
        <v>37.5</v>
      </c>
      <c r="M24" s="21">
        <f t="shared" si="2"/>
        <v>31.25</v>
      </c>
      <c r="N24" s="27">
        <f t="shared" si="3"/>
        <v>25</v>
      </c>
    </row>
    <row r="25" spans="2:14">
      <c r="B25" s="22" t="s">
        <v>43</v>
      </c>
      <c r="C25" s="18">
        <v>9</v>
      </c>
      <c r="D25" s="20">
        <v>11</v>
      </c>
      <c r="E25" s="25">
        <v>7</v>
      </c>
      <c r="F25" s="19">
        <v>44</v>
      </c>
      <c r="G25" s="21">
        <v>41</v>
      </c>
      <c r="H25" s="27">
        <v>55</v>
      </c>
      <c r="I25" s="19">
        <f t="shared" si="4"/>
        <v>396</v>
      </c>
      <c r="J25" s="21">
        <f t="shared" si="0"/>
        <v>451</v>
      </c>
      <c r="K25" s="27">
        <f t="shared" si="1"/>
        <v>385</v>
      </c>
      <c r="L25" s="19">
        <f t="shared" si="5"/>
        <v>55</v>
      </c>
      <c r="M25" s="21">
        <f t="shared" si="2"/>
        <v>51.25</v>
      </c>
      <c r="N25" s="27">
        <f t="shared" si="3"/>
        <v>68.75</v>
      </c>
    </row>
    <row r="26" spans="2:14">
      <c r="B26" s="22" t="s">
        <v>37</v>
      </c>
      <c r="C26" s="18">
        <v>18</v>
      </c>
      <c r="D26" s="20">
        <v>15</v>
      </c>
      <c r="E26" s="25">
        <v>12</v>
      </c>
      <c r="F26" s="19">
        <v>574</v>
      </c>
      <c r="G26" s="21">
        <v>556</v>
      </c>
      <c r="H26" s="27">
        <v>477</v>
      </c>
      <c r="I26" s="19">
        <f t="shared" si="4"/>
        <v>10332</v>
      </c>
      <c r="J26" s="21">
        <f t="shared" si="0"/>
        <v>8340</v>
      </c>
      <c r="K26" s="27">
        <f t="shared" si="1"/>
        <v>5724</v>
      </c>
      <c r="L26" s="19">
        <f t="shared" si="5"/>
        <v>717.5</v>
      </c>
      <c r="M26" s="21">
        <f t="shared" si="2"/>
        <v>695</v>
      </c>
      <c r="N26" s="27">
        <f t="shared" si="3"/>
        <v>596.25</v>
      </c>
    </row>
    <row r="27" spans="2:14">
      <c r="B27" s="2" t="s">
        <v>1</v>
      </c>
      <c r="C27" s="2"/>
      <c r="D27" s="2"/>
      <c r="E27" s="2"/>
      <c r="F27" s="2"/>
      <c r="G27" s="2"/>
      <c r="H27" s="2"/>
      <c r="I27" s="4">
        <f>SUM(I7:I26)</f>
        <v>34591</v>
      </c>
      <c r="J27" s="6">
        <f t="shared" ref="J27:K27" si="6">SUM(J7:J26)</f>
        <v>32397</v>
      </c>
      <c r="K27" s="5">
        <f t="shared" si="6"/>
        <v>32599</v>
      </c>
      <c r="L27" s="2"/>
      <c r="M27" s="2"/>
      <c r="N27" s="2"/>
    </row>
    <row r="28" spans="2:14">
      <c r="I28" s="36">
        <f>SUM(I27:K27)</f>
        <v>99587</v>
      </c>
      <c r="J28" s="37"/>
      <c r="K28" s="38"/>
    </row>
    <row r="29" spans="2:14">
      <c r="B29" t="s">
        <v>72</v>
      </c>
    </row>
    <row r="31" spans="2:14" ht="18.75">
      <c r="D31" s="13" t="s">
        <v>21</v>
      </c>
      <c r="E31" s="30" t="s">
        <v>39</v>
      </c>
    </row>
    <row r="32" spans="2:14" ht="18.75">
      <c r="D32" s="14" t="s">
        <v>22</v>
      </c>
      <c r="E32" s="31" t="s">
        <v>45</v>
      </c>
    </row>
    <row r="34" spans="2:5">
      <c r="B34" t="str">
        <f>D34&amp;$E$32</f>
        <v>ExistenciaMarcaB</v>
      </c>
      <c r="D34" s="7" t="s">
        <v>20</v>
      </c>
      <c r="E34" s="10">
        <f ca="1">INDIRECT($E$31) INDIRECT(B34)</f>
        <v>9</v>
      </c>
    </row>
    <row r="35" spans="2:5">
      <c r="B35" t="str">
        <f>D35&amp;$E$32</f>
        <v>CostoUnitMarcaB</v>
      </c>
      <c r="D35" s="8" t="s">
        <v>35</v>
      </c>
      <c r="E35" s="11">
        <f ca="1">INDIRECT($E$31) INDIRECT(B35)</f>
        <v>69</v>
      </c>
    </row>
    <row r="36" spans="2:5">
      <c r="B36" t="str">
        <f>D36&amp;$E$32</f>
        <v>CostoTotalMarcaB</v>
      </c>
      <c r="D36" s="8" t="s">
        <v>36</v>
      </c>
      <c r="E36" s="11">
        <f ca="1">INDIRECT($E$31) INDIRECT(B36)</f>
        <v>621</v>
      </c>
    </row>
    <row r="37" spans="2:5">
      <c r="B37" t="str">
        <f>D37&amp;$E$32</f>
        <v>PrecioMarcaB</v>
      </c>
      <c r="D37" s="9" t="s">
        <v>4</v>
      </c>
      <c r="E37" s="12">
        <f ca="1">INDIRECT($E$31) INDIRECT(B37)</f>
        <v>86.25</v>
      </c>
    </row>
  </sheetData>
  <mergeCells count="5">
    <mergeCell ref="C5:E5"/>
    <mergeCell ref="F5:H5"/>
    <mergeCell ref="I5:K5"/>
    <mergeCell ref="L5:N5"/>
    <mergeCell ref="I28:K28"/>
  </mergeCells>
  <dataValidations count="2">
    <dataValidation type="list" allowBlank="1" showInputMessage="1" showErrorMessage="1" sqref="E31">
      <formula1>$B$7:$B$26</formula1>
    </dataValidation>
    <dataValidation type="list" allowBlank="1" showInputMessage="1" showErrorMessage="1" sqref="E32">
      <formula1>$C$2:$E$2</formula1>
    </dataValidation>
  </dataValidations>
  <pageMargins left="0.70866141732283472" right="0.70866141732283472" top="0.74803149606299213" bottom="0.74803149606299213" header="0.31496062992125984" footer="0.31496062992125984"/>
  <pageSetup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33</vt:i4>
      </vt:variant>
    </vt:vector>
  </HeadingPairs>
  <TitlesOfParts>
    <vt:vector size="35" baseType="lpstr">
      <vt:lpstr>Ejercicio</vt:lpstr>
      <vt:lpstr>Ejercicio Resuelto</vt:lpstr>
      <vt:lpstr>Aire_aconodicionado</vt:lpstr>
      <vt:lpstr>Aspiradora</vt:lpstr>
      <vt:lpstr>Batidora</vt:lpstr>
      <vt:lpstr>Cafetera</vt:lpstr>
      <vt:lpstr>Cocina_de_Mesa</vt:lpstr>
      <vt:lpstr>Congelador</vt:lpstr>
      <vt:lpstr>CostoTotalMarcaA</vt:lpstr>
      <vt:lpstr>CostoTotalMarcaB</vt:lpstr>
      <vt:lpstr>CostoTotalMarcaC</vt:lpstr>
      <vt:lpstr>CostoUnitMarcaA</vt:lpstr>
      <vt:lpstr>CostoUnitMarcaB</vt:lpstr>
      <vt:lpstr>CostoUnitMarcaC</vt:lpstr>
      <vt:lpstr>DESCRIPCION</vt:lpstr>
      <vt:lpstr>Equipo_de_sonido</vt:lpstr>
      <vt:lpstr>ExistenciaMarcaA</vt:lpstr>
      <vt:lpstr>ExistenciaMarcaB</vt:lpstr>
      <vt:lpstr>ExistenciaMarcaC</vt:lpstr>
      <vt:lpstr>Freidora</vt:lpstr>
      <vt:lpstr>Horno_Microondas</vt:lpstr>
      <vt:lpstr>Horno_Tostador</vt:lpstr>
      <vt:lpstr>Lavadora</vt:lpstr>
      <vt:lpstr>Licuadora</vt:lpstr>
      <vt:lpstr>Maquina_de_afeitar</vt:lpstr>
      <vt:lpstr>Plancha</vt:lpstr>
      <vt:lpstr>Plancha_para_cabello</vt:lpstr>
      <vt:lpstr>PrecioMarcaA</vt:lpstr>
      <vt:lpstr>PrecioMarcaB</vt:lpstr>
      <vt:lpstr>PrecioMarcaC</vt:lpstr>
      <vt:lpstr>Refrigerador</vt:lpstr>
      <vt:lpstr>Sandwichera</vt:lpstr>
      <vt:lpstr>Secadora</vt:lpstr>
      <vt:lpstr>Televisor</vt:lpstr>
      <vt:lpstr>Ventilador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jrrecinos</dc:creator>
  <cp:lastModifiedBy>jrrecinos</cp:lastModifiedBy>
  <cp:lastPrinted>2019-01-02T19:15:23Z</cp:lastPrinted>
  <dcterms:created xsi:type="dcterms:W3CDTF">2018-07-31T16:25:32Z</dcterms:created>
  <dcterms:modified xsi:type="dcterms:W3CDTF">2019-01-21T19:16:31Z</dcterms:modified>
</cp:coreProperties>
</file>